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3. MARZO\"/>
    </mc:Choice>
  </mc:AlternateContent>
  <xr:revisionPtr revIDLastSave="0" documentId="13_ncr:1_{5F2A8011-B621-433A-B83D-0CCCFDFD89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J17" i="1"/>
  <c r="J18" i="1"/>
  <c r="H17" i="1"/>
  <c r="L18" i="1"/>
  <c r="H18" i="1"/>
  <c r="L16" i="1"/>
  <c r="J16" i="1"/>
  <c r="H16" i="1"/>
  <c r="L15" i="1"/>
  <c r="J15" i="1"/>
  <c r="H15" i="1"/>
  <c r="N18" i="1" l="1"/>
  <c r="N17" i="1"/>
  <c r="N16" i="1"/>
  <c r="N15" i="1" l="1"/>
  <c r="N10" i="1" l="1"/>
  <c r="N14" i="1"/>
  <c r="N13" i="1"/>
  <c r="N12" i="1" l="1"/>
  <c r="N11" i="1" l="1"/>
</calcChain>
</file>

<file path=xl/sharedStrings.xml><?xml version="1.0" encoding="utf-8"?>
<sst xmlns="http://schemas.openxmlformats.org/spreadsheetml/2006/main" count="72" uniqueCount="49">
  <si>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</si>
  <si>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</si>
  <si>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</si>
  <si>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</si>
  <si>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</si>
  <si>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</si>
  <si>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</si>
  <si>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</si>
  <si>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</si>
  <si>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</si>
  <si>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SUBDIRECTOR EJECUTIVO III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</si>
  <si>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</si>
  <si>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</si>
  <si>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</si>
  <si>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</si>
  <si>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</si>
  <si>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</si>
  <si>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</si>
  <si>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</si>
  <si>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</si>
  <si>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</si>
  <si>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</si>
  <si>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MAYNOR OSWALDO PORÓN CUÁ</t>
  </si>
  <si>
    <t>SUBDIRECCIÒN FINANCIERA</t>
  </si>
  <si>
    <t>SUBDIRECCIÓN ADMINISTRATIVA</t>
  </si>
  <si>
    <t>FRANK ALEXANDER OROZCO CARTAGENA</t>
  </si>
  <si>
    <t>MARÍA DE LOS ANGELES AYALA CASTILLO</t>
  </si>
  <si>
    <t>CARLOS ALBERTO ORANTES OCHOA</t>
  </si>
  <si>
    <t>Subdirectora: Licda. María Fernanda Castro Ajtzalán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</si>
  <si>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</si>
  <si>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</si>
  <si>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</si>
  <si>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</si>
  <si>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</si>
  <si>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</si>
  <si>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</si>
  <si>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</si>
  <si>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</si>
  <si>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</si>
  <si>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</si>
  <si>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</si>
  <si>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 xml:space="preserve">SUBDIRECTOR EJECUTIVO III </t>
  </si>
  <si>
    <t>SUBDIRECTOR EJECUTIVO IV</t>
  </si>
  <si>
    <t>Fecha de Emisión: 01 de abril de 2024</t>
  </si>
  <si>
    <t>MARZO 2024</t>
  </si>
  <si>
    <t>Pago corresponde a 10 dias del mes de enero y a los meses de febrero y marzo de 2024</t>
  </si>
  <si>
    <t>Pago corresponde a 9 días del mes de enero a los meses de febrero y marzo de 2024</t>
  </si>
  <si>
    <t>Pago corresponde a 18 días del mes de febrero y al mes de marzo de 2024</t>
  </si>
  <si>
    <t>Pago corresponde a 16 días del mes de febrero y al mes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</si>
</sst>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276226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14" zoomScaleNormal="100" zoomScaleSheetLayoutView="89" workbookViewId="0">
      <selection activeCell="P19" sqref="P19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6.7109375" customWidth="1"/>
    <col min="4" max="4" width="9.28515625" customWidth="1"/>
    <col min="5" max="5" width="21.140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4" customWidth="1"/>
  </cols>
  <sheetData>
    <row r="1" spans="1:16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44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50.25" customHeight="1" x14ac:dyDescent="0.25">
      <c r="A9" s="12" t="s">
        <v>32</v>
      </c>
      <c r="B9" s="12" t="s">
        <v>0</v>
      </c>
      <c r="C9" s="12" t="s">
        <v>29</v>
      </c>
      <c r="D9" s="12" t="s">
        <v>30</v>
      </c>
      <c r="E9" s="12" t="s">
        <v>4</v>
      </c>
      <c r="F9" s="18" t="s">
        <v>16</v>
      </c>
      <c r="G9" s="19"/>
      <c r="H9" s="12" t="s">
        <v>2</v>
      </c>
      <c r="I9" s="13" t="s">
        <v>5</v>
      </c>
      <c r="J9" s="14" t="s">
        <v>6</v>
      </c>
      <c r="K9" s="16" t="s">
        <v>7</v>
      </c>
      <c r="L9" s="14" t="s">
        <v>31</v>
      </c>
      <c r="M9" s="16" t="s">
        <v>3</v>
      </c>
      <c r="N9" s="12" t="s">
        <v>1</v>
      </c>
      <c r="O9" s="12" t="s">
        <v>8</v>
      </c>
      <c r="P9" s="12" t="s">
        <v>34</v>
      </c>
    </row>
    <row r="10" spans="1:16" ht="33" customHeight="1" x14ac:dyDescent="0.25">
      <c r="A10" s="1">
        <v>1</v>
      </c>
      <c r="B10" s="2" t="s">
        <v>17</v>
      </c>
      <c r="C10" s="3" t="s">
        <v>27</v>
      </c>
      <c r="D10" s="4" t="s">
        <v>11</v>
      </c>
      <c r="E10" s="5" t="s">
        <v>18</v>
      </c>
      <c r="F10" s="6">
        <v>45352</v>
      </c>
      <c r="G10" s="6">
        <v>45382</v>
      </c>
      <c r="H10" s="7">
        <v>25000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25625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10</v>
      </c>
      <c r="C11" s="2" t="s">
        <v>21</v>
      </c>
      <c r="D11" s="4" t="s">
        <v>11</v>
      </c>
      <c r="E11" s="5" t="s">
        <v>19</v>
      </c>
      <c r="F11" s="6">
        <v>45352</v>
      </c>
      <c r="G11" s="6">
        <v>45382</v>
      </c>
      <c r="H11" s="7">
        <v>16000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16625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10</v>
      </c>
      <c r="C12" s="2" t="s">
        <v>22</v>
      </c>
      <c r="D12" s="4" t="s">
        <v>11</v>
      </c>
      <c r="E12" s="5" t="s">
        <v>23</v>
      </c>
      <c r="F12" s="6">
        <v>45352</v>
      </c>
      <c r="G12" s="6">
        <v>45382</v>
      </c>
      <c r="H12" s="7">
        <v>16000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16625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10</v>
      </c>
      <c r="C13" s="2" t="s">
        <v>25</v>
      </c>
      <c r="D13" s="4" t="s">
        <v>11</v>
      </c>
      <c r="E13" s="10" t="s">
        <v>24</v>
      </c>
      <c r="F13" s="6">
        <v>45352</v>
      </c>
      <c r="G13" s="6">
        <v>45382</v>
      </c>
      <c r="H13" s="7">
        <v>16000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16625</v>
      </c>
      <c r="O13" s="8" t="s">
        <v>9</v>
      </c>
      <c r="P13" s="8"/>
    </row>
    <row r="14" spans="1:16" ht="32.25" customHeight="1" x14ac:dyDescent="0.25">
      <c r="A14" s="1">
        <v>5</v>
      </c>
      <c r="B14" s="9" t="s">
        <v>10</v>
      </c>
      <c r="C14" s="2" t="s">
        <v>26</v>
      </c>
      <c r="D14" s="4" t="s">
        <v>11</v>
      </c>
      <c r="E14" s="10" t="s">
        <v>33</v>
      </c>
      <c r="F14" s="6">
        <v>45352</v>
      </c>
      <c r="G14" s="6">
        <v>45382</v>
      </c>
      <c r="H14" s="7">
        <v>16000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" si="3">+H14+J14+L14</f>
        <v>16625</v>
      </c>
      <c r="O14" s="8" t="s">
        <v>9</v>
      </c>
      <c r="P14" s="8"/>
    </row>
    <row r="15" spans="1:16" ht="38.25" x14ac:dyDescent="0.25">
      <c r="A15" s="1">
        <v>6</v>
      </c>
      <c r="B15" s="9" t="s">
        <v>41</v>
      </c>
      <c r="C15" s="2" t="s">
        <v>35</v>
      </c>
      <c r="D15" s="4" t="s">
        <v>11</v>
      </c>
      <c r="E15" s="10" t="s">
        <v>39</v>
      </c>
      <c r="F15" s="6">
        <v>45313</v>
      </c>
      <c r="G15" s="6">
        <v>45382</v>
      </c>
      <c r="H15" s="7">
        <f>+(516.129032258065*10)+16000+16000</f>
        <v>37161.290322580644</v>
      </c>
      <c r="I15" s="7">
        <v>0</v>
      </c>
      <c r="J15" s="7">
        <f>+(375/31*10)+375+375</f>
        <v>870.9677419354839</v>
      </c>
      <c r="K15" s="7">
        <v>0</v>
      </c>
      <c r="L15" s="7">
        <f>+(250/31*10)+250+250</f>
        <v>580.64516129032256</v>
      </c>
      <c r="M15" s="7">
        <v>0</v>
      </c>
      <c r="N15" s="7">
        <f t="shared" ref="N15" si="4">+H15+J15+L15</f>
        <v>38612.903225806454</v>
      </c>
      <c r="O15" s="8" t="s">
        <v>9</v>
      </c>
      <c r="P15" s="15" t="s">
        <v>45</v>
      </c>
    </row>
    <row r="16" spans="1:16" ht="32.25" customHeight="1" x14ac:dyDescent="0.25">
      <c r="A16" s="1">
        <v>7</v>
      </c>
      <c r="B16" s="9" t="s">
        <v>42</v>
      </c>
      <c r="C16" s="2" t="s">
        <v>36</v>
      </c>
      <c r="D16" s="4" t="s">
        <v>11</v>
      </c>
      <c r="E16" s="10" t="s">
        <v>40</v>
      </c>
      <c r="F16" s="6">
        <v>45314</v>
      </c>
      <c r="G16" s="6">
        <v>45382</v>
      </c>
      <c r="H16" s="7">
        <f>+(20000/31*9)+20000+20000</f>
        <v>45806.451612903227</v>
      </c>
      <c r="I16" s="7">
        <v>0</v>
      </c>
      <c r="J16" s="7">
        <f>+(375/31*9)+375+375</f>
        <v>858.87096774193549</v>
      </c>
      <c r="K16" s="7">
        <v>0</v>
      </c>
      <c r="L16" s="7">
        <f>+(250/31*9)+250+250</f>
        <v>572.58064516129025</v>
      </c>
      <c r="M16" s="7">
        <v>0</v>
      </c>
      <c r="N16" s="7">
        <f t="shared" ref="N16:N18" si="5">+H16+J16+L16</f>
        <v>47237.903225806447</v>
      </c>
      <c r="O16" s="8" t="s">
        <v>9</v>
      </c>
      <c r="P16" s="15" t="s">
        <v>46</v>
      </c>
    </row>
    <row r="17" spans="1:16" ht="32.25" customHeight="1" x14ac:dyDescent="0.25">
      <c r="A17" s="1">
        <v>8</v>
      </c>
      <c r="B17" s="9" t="s">
        <v>10</v>
      </c>
      <c r="C17" s="2" t="s">
        <v>37</v>
      </c>
      <c r="D17" s="4" t="s">
        <v>11</v>
      </c>
      <c r="E17" s="10" t="s">
        <v>24</v>
      </c>
      <c r="F17" s="6">
        <v>45334</v>
      </c>
      <c r="G17" s="6">
        <v>45382</v>
      </c>
      <c r="H17" s="7">
        <f>+(16000/29*18)+16000</f>
        <v>25931.034482758623</v>
      </c>
      <c r="I17" s="7">
        <v>0</v>
      </c>
      <c r="J17" s="7">
        <f>+(375/29*18)+375</f>
        <v>607.75862068965512</v>
      </c>
      <c r="K17" s="7">
        <v>0</v>
      </c>
      <c r="L17" s="7">
        <f>+(250/29*18)+250</f>
        <v>405.17241379310349</v>
      </c>
      <c r="M17" s="7">
        <v>0</v>
      </c>
      <c r="N17" s="7">
        <f t="shared" si="5"/>
        <v>26943.965517241384</v>
      </c>
      <c r="O17" s="8" t="s">
        <v>9</v>
      </c>
      <c r="P17" s="15" t="s">
        <v>47</v>
      </c>
    </row>
    <row r="18" spans="1:16" ht="32.25" customHeight="1" x14ac:dyDescent="0.25">
      <c r="A18" s="1">
        <v>9</v>
      </c>
      <c r="B18" s="9" t="s">
        <v>10</v>
      </c>
      <c r="C18" s="2" t="s">
        <v>38</v>
      </c>
      <c r="D18" s="4" t="s">
        <v>11</v>
      </c>
      <c r="E18" s="10" t="s">
        <v>12</v>
      </c>
      <c r="F18" s="6">
        <v>45336</v>
      </c>
      <c r="G18" s="6">
        <v>45382</v>
      </c>
      <c r="H18" s="7">
        <f>+(16000/29*16)+16000</f>
        <v>24827.586206896551</v>
      </c>
      <c r="I18" s="7">
        <v>0</v>
      </c>
      <c r="J18" s="7">
        <f>+(375/29*16)+375</f>
        <v>581.89655172413791</v>
      </c>
      <c r="K18" s="7">
        <v>0</v>
      </c>
      <c r="L18" s="7">
        <f>+(250/29*16)+250</f>
        <v>387.93103448275861</v>
      </c>
      <c r="M18" s="7">
        <v>0</v>
      </c>
      <c r="N18" s="7">
        <f t="shared" si="5"/>
        <v>25797.413793103446</v>
      </c>
      <c r="O18" s="8" t="s">
        <v>9</v>
      </c>
      <c r="P18" s="15" t="s">
        <v>48</v>
      </c>
    </row>
  </sheetData>
  <sortState xmlns:xlrd2="http://schemas.microsoft.com/office/spreadsheetml/2017/richdata2" ref="A2:O376">
    <sortCondition ref="D2:D376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1417322834645669" header="0.31496062992125984" footer="0.82677165354330717"/>
  <pageSetup paperSize="300" scale="7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6 FODES</cp:lastModifiedBy>
  <cp:lastPrinted>2024-04-03T15:16:25Z</cp:lastPrinted>
  <dcterms:created xsi:type="dcterms:W3CDTF">2014-02-20T21:51:04Z</dcterms:created>
  <dcterms:modified xsi:type="dcterms:W3CDTF">2024-04-04T14:44:18Z</dcterms:modified>
</cp:coreProperties>
</file>