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flores\Downloads\"/>
    </mc:Choice>
  </mc:AlternateContent>
  <xr:revisionPtr revIDLastSave="0" documentId="13_ncr:1_{F95C8913-DA42-412F-9271-4D358FEAA2AC}" xr6:coauthVersionLast="47" xr6:coauthVersionMax="47" xr10:uidLastSave="{00000000-0000-0000-0000-000000000000}"/>
  <bookViews>
    <workbookView xWindow="-120" yWindow="-120" windowWidth="29040" windowHeight="15840" activeTab="1" xr2:uid="{F79680AB-0211-4AD0-9F48-CF1B7EE26A30}"/>
  </bookViews>
  <sheets>
    <sheet name="CUADRO" sheetId="2" r:id="rId1"/>
    <sheet name="BD MAYO" sheetId="1" r:id="rId2"/>
  </sheets>
  <definedNames>
    <definedName name="_xlnm._FilterDatabase" localSheetId="1" hidden="1">'BD MAYO'!$A$9:$W$17</definedName>
    <definedName name="_Hlk25070023" localSheetId="1">'BD MAYO'!#REF!</definedName>
    <definedName name="_xlnm.Print_Area" localSheetId="1">'BD MAYO'!$B$1:$W$18</definedName>
    <definedName name="_xlnm.Print_Area" localSheetId="0">CUADRO!$A$1:$E$17</definedName>
    <definedName name="_xlnm.Print_Titles" localSheetId="1">'BD MAYO'!$2:$9</definedName>
    <definedName name="Z_6AD032DF_9700_4DE6_A160_38A5579B4551_.wvu.FilterData" localSheetId="1" hidden="1">'BD MAYO'!$C$9:$S$9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1" l="1"/>
  <c r="T12" i="1"/>
  <c r="V12" i="1" s="1"/>
  <c r="T14" i="1"/>
  <c r="V14" i="1" s="1"/>
  <c r="T15" i="1"/>
  <c r="V15" i="1" s="1"/>
  <c r="T16" i="1"/>
  <c r="V16" i="1" s="1"/>
  <c r="T17" i="1"/>
  <c r="B11" i="1"/>
  <c r="B12" i="1" s="1"/>
  <c r="B13" i="1" s="1"/>
  <c r="B14" i="1" s="1"/>
  <c r="B15" i="1" s="1"/>
  <c r="B16" i="1" s="1"/>
  <c r="B17" i="1" s="1"/>
  <c r="Q10" i="1"/>
  <c r="Q11" i="1"/>
  <c r="V11" i="1"/>
  <c r="Q12" i="1"/>
  <c r="Q13" i="1"/>
  <c r="Q14" i="1"/>
  <c r="Q15" i="1"/>
  <c r="Q16" i="1"/>
  <c r="Q17" i="1"/>
  <c r="V17" i="1"/>
</calcChain>
</file>

<file path=xl/sharedStrings.xml><?xml version="1.0" encoding="utf-8"?>
<sst xmlns="http://schemas.openxmlformats.org/spreadsheetml/2006/main" count="141" uniqueCount="92">
  <si>
    <t>PROVIDI</t>
  </si>
  <si>
    <t>Concreto</t>
  </si>
  <si>
    <t>Concreto Premezclado</t>
  </si>
  <si>
    <t>1928 50008 1329</t>
  </si>
  <si>
    <t>Alcalde Municipal</t>
  </si>
  <si>
    <t>JUAN RAMÍREZ PÉREZ</t>
  </si>
  <si>
    <t>San Gaspar Ixchil</t>
  </si>
  <si>
    <t>Huehuetenango</t>
  </si>
  <si>
    <t>042-0-2023</t>
  </si>
  <si>
    <t>Cemento</t>
  </si>
  <si>
    <t>Cemento 4060 PSI</t>
  </si>
  <si>
    <t>031-2024</t>
  </si>
  <si>
    <t>San Andrés Itzapa</t>
  </si>
  <si>
    <t>Chimaltenango</t>
  </si>
  <si>
    <t>Presidenta del Consejo Comunitario de Desarrollo -COCODE-</t>
  </si>
  <si>
    <t>PROCODE</t>
  </si>
  <si>
    <t>041-0-2023</t>
  </si>
  <si>
    <t>Adoquin</t>
  </si>
  <si>
    <t>035-2024</t>
  </si>
  <si>
    <t>2463 92436 1801</t>
  </si>
  <si>
    <t>HEYDY YESENIA CHAVEZ</t>
  </si>
  <si>
    <t>Aldea Vistas de San Andrés</t>
  </si>
  <si>
    <t>025-2024</t>
  </si>
  <si>
    <t>003-0-2023</t>
  </si>
  <si>
    <t>Lámina</t>
  </si>
  <si>
    <t>Lámina Acanalada de 12 Pies</t>
  </si>
  <si>
    <t>024-2024</t>
  </si>
  <si>
    <t>1763 90308 0101</t>
  </si>
  <si>
    <t>Coordinadora del Consejo Comunitario de Desarrollo -COCODE-</t>
  </si>
  <si>
    <t>MARTA LETICIA VARGAS RODRIGUEZ</t>
  </si>
  <si>
    <t>Colonia La Verbena Zona siete (7)</t>
  </si>
  <si>
    <t>Guatemala</t>
  </si>
  <si>
    <t>CD-016-2024/EE</t>
  </si>
  <si>
    <t>023-2024</t>
  </si>
  <si>
    <t>029-0-2023</t>
  </si>
  <si>
    <t>Mesa Bipersonal Escolar</t>
  </si>
  <si>
    <t>Mobiliario Escolar</t>
  </si>
  <si>
    <t>034-2024</t>
  </si>
  <si>
    <t>1931 57616 1101</t>
  </si>
  <si>
    <t>Directora Departamental de Educación en funciones</t>
  </si>
  <si>
    <t>LISBETH SURAMA LÓPEZ CALVILLO</t>
  </si>
  <si>
    <t>Dirección Departamental de Educación</t>
  </si>
  <si>
    <t>Retalhuleu</t>
  </si>
  <si>
    <t>045-0-2023</t>
  </si>
  <si>
    <t>Panel Solar</t>
  </si>
  <si>
    <t>Kit de Panel Solar</t>
  </si>
  <si>
    <t>033-2024</t>
  </si>
  <si>
    <t>1772 38259 0101</t>
  </si>
  <si>
    <t>Sub Secretario de CONAP</t>
  </si>
  <si>
    <t>GERARDO PÁIZ SCHWARTZ</t>
  </si>
  <si>
    <t>CONAP</t>
  </si>
  <si>
    <t>CACB-023-2023</t>
  </si>
  <si>
    <t>Cama Plegable</t>
  </si>
  <si>
    <t>2309 03177 2002</t>
  </si>
  <si>
    <t>Directora de la Dirección Departamental de Educación</t>
  </si>
  <si>
    <t>GUADALUPE ELIZABETH SAGASTUME MOSCOSO DE CRUZ</t>
  </si>
  <si>
    <t>Guatemala Sur</t>
  </si>
  <si>
    <t>USO DE FOLIOS</t>
  </si>
  <si>
    <t>TOTAL BENEFICIARIOS</t>
  </si>
  <si>
    <t>BENEFICIARIOS
INDIRECTOS</t>
  </si>
  <si>
    <t>BENEFICIARIOS
DIRECTOS</t>
  </si>
  <si>
    <t>PROGRAMA</t>
  </si>
  <si>
    <t>NO. PROYECTO</t>
  </si>
  <si>
    <t>VALOR TOTAL Q</t>
  </si>
  <si>
    <t xml:space="preserve">VALOR
UNITARIO </t>
  </si>
  <si>
    <t>CANTIDAD 
DOTADA</t>
  </si>
  <si>
    <t>DESCRIPCIÓN</t>
  </si>
  <si>
    <t>AÑO DE COMPRA</t>
  </si>
  <si>
    <t>MATERIAL DOTADO</t>
  </si>
  <si>
    <t>NO.  DE ACTA</t>
  </si>
  <si>
    <t>DPI BENEFI.</t>
  </si>
  <si>
    <t>CARGO</t>
  </si>
  <si>
    <t>NOMBRE SOLICITANTE</t>
  </si>
  <si>
    <t>COMUNIDAD BENEFICIADA</t>
  </si>
  <si>
    <t>MUNICIPIO</t>
  </si>
  <si>
    <t>DEPARTAMENTO</t>
  </si>
  <si>
    <t>AÑO</t>
  </si>
  <si>
    <t>FECHA DE ENTREGA</t>
  </si>
  <si>
    <t>No.</t>
  </si>
  <si>
    <t>Total general</t>
  </si>
  <si>
    <t>CANTIDAD DOTADA</t>
  </si>
  <si>
    <t>BENEFICIARIOS</t>
  </si>
  <si>
    <t>MONTO (Q)</t>
  </si>
  <si>
    <t>Programa/Departamento</t>
  </si>
  <si>
    <t xml:space="preserve">FONDO DE DESARROLLO SOCIAL </t>
  </si>
  <si>
    <t>SUBDIRECCIÓN TÉCNICA DE DESARROLLO</t>
  </si>
  <si>
    <t>DEPARTAMENTO DE DESARROLLO SOCIAL</t>
  </si>
  <si>
    <t>RESPUESTA NÚMERAL 7</t>
  </si>
  <si>
    <t>DOTACIONES PROGRAMAS INTERNOS MAYO 2024</t>
  </si>
  <si>
    <t>FONDO DE DESARROLLO SOCIAL</t>
  </si>
  <si>
    <t xml:space="preserve">DEPARTAMENTO DE DESARROLLO SOCIAL </t>
  </si>
  <si>
    <t>RESPUESTA NUMERAL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</si>
</sst>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* #,##0_-;\-* #,##0_-;_-* &quot;-&quot;??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dd/mm/yyyy;@"/>
    <numFmt numFmtId="168" formatCode="_-[$Q-100A]* #,##0.00_-;\-[$Q-100A]* #,##0.00_-;_-[$Q-100A]* &quot;-&quot;??_-;_-@_-"/>
    <numFmt numFmtId="169" formatCode="d/mm/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0.5"/>
      <color theme="1"/>
      <name val="Montserrat"/>
    </font>
    <font>
      <sz val="10.5"/>
      <name val="Montserrat"/>
    </font>
    <font>
      <b/>
      <sz val="10.5"/>
      <color theme="1"/>
      <name val="Montserrat"/>
    </font>
    <font>
      <b/>
      <sz val="10.5"/>
      <name val="Montserrat"/>
    </font>
    <font>
      <b/>
      <sz val="11"/>
      <color theme="1"/>
      <name val="Aptos Narrow"/>
      <family val="2"/>
      <scheme val="minor"/>
    </font>
    <font>
      <b/>
      <sz val="14"/>
      <color theme="1"/>
      <name val="Montserra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8496B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0" borderId="0" xfId="2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65" fontId="3" fillId="0" borderId="0" xfId="3" applyFont="1" applyFill="1" applyBorder="1" applyAlignment="1">
      <alignment horizontal="center" vertical="center" wrapText="1"/>
    </xf>
    <xf numFmtId="44" fontId="3" fillId="0" borderId="0" xfId="4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167" fontId="3" fillId="0" borderId="0" xfId="5" applyNumberFormat="1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169" fontId="5" fillId="0" borderId="0" xfId="5" applyNumberFormat="1" applyFont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1" applyFont="1"/>
    <xf numFmtId="164" fontId="0" fillId="0" borderId="0" xfId="1" applyNumberFormat="1" applyFont="1"/>
    <xf numFmtId="0" fontId="5" fillId="0" borderId="2" xfId="2" applyFont="1" applyBorder="1" applyAlignment="1">
      <alignment horizontal="left" vertical="center" wrapText="1"/>
    </xf>
    <xf numFmtId="164" fontId="7" fillId="0" borderId="0" xfId="1" applyNumberFormat="1" applyFont="1" applyAlignment="1">
      <alignment horizontal="right"/>
    </xf>
    <xf numFmtId="164" fontId="7" fillId="0" borderId="0" xfId="1" applyNumberFormat="1" applyFont="1" applyAlignment="1"/>
    <xf numFmtId="169" fontId="8" fillId="0" borderId="0" xfId="5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7" fontId="9" fillId="2" borderId="1" xfId="2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44" fontId="9" fillId="2" borderId="1" xfId="4" applyNumberFormat="1" applyFont="1" applyFill="1" applyBorder="1" applyAlignment="1">
      <alignment horizontal="center" vertical="center" wrapText="1"/>
    </xf>
    <xf numFmtId="165" fontId="9" fillId="2" borderId="1" xfId="3" applyFont="1" applyFill="1" applyBorder="1" applyAlignment="1">
      <alignment horizontal="center" vertical="center" wrapText="1"/>
    </xf>
    <xf numFmtId="0" fontId="10" fillId="0" borderId="1" xfId="5" applyNumberFormat="1" applyFont="1" applyFill="1" applyBorder="1" applyAlignment="1">
      <alignment horizontal="center" vertical="center" wrapText="1"/>
    </xf>
    <xf numFmtId="14" fontId="10" fillId="0" borderId="1" xfId="5" applyNumberFormat="1" applyFont="1" applyFill="1" applyBorder="1" applyAlignment="1">
      <alignment horizontal="center" vertical="center" wrapText="1"/>
    </xf>
    <xf numFmtId="1" fontId="10" fillId="0" borderId="1" xfId="6" applyNumberFormat="1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8" fontId="10" fillId="0" borderId="1" xfId="4" applyNumberFormat="1" applyFont="1" applyFill="1" applyBorder="1" applyAlignment="1">
      <alignment horizontal="center" vertical="center" wrapText="1"/>
    </xf>
    <xf numFmtId="165" fontId="10" fillId="0" borderId="1" xfId="3" applyFont="1" applyFill="1" applyBorder="1" applyAlignment="1">
      <alignment horizontal="center" vertical="center" wrapText="1"/>
    </xf>
    <xf numFmtId="164" fontId="10" fillId="0" borderId="1" xfId="6" applyNumberFormat="1" applyFont="1" applyBorder="1" applyAlignment="1">
      <alignment horizontal="center" vertical="center" wrapText="1"/>
    </xf>
  </cellXfs>
  <cellStyles count="7">
    <cellStyle name="Millares" xfId="1" builtinId="3"/>
    <cellStyle name="Millares 2" xfId="5" xr:uid="{413C9EA1-04A5-434D-91DC-855F3CC173B2}"/>
    <cellStyle name="Moneda 2" xfId="3" xr:uid="{0283C297-0DD7-495E-A7CE-ECD19C040CBF}"/>
    <cellStyle name="Normal" xfId="0" builtinId="0"/>
    <cellStyle name="Normal 2" xfId="2" xr:uid="{BF1D40B0-22F1-447E-96CD-63E7D2ACFECF}"/>
    <cellStyle name="Normal 2 2" xfId="6" xr:uid="{A3D2C422-6E5C-42D4-ADB9-644C074DC8A7}"/>
    <cellStyle name="Porcentaje 2" xfId="4" xr:uid="{B14F5C48-BD4B-4D2B-91F9-27958E56BFB8}"/>
  </cellStyles>
  <dxfs count="6">
    <dxf>
      <font>
        <strike/>
        <color rgb="FF0070C0"/>
      </font>
      <fill>
        <patternFill>
          <fgColor auto="1"/>
          <bgColor rgb="FF92D050"/>
        </patternFill>
      </fill>
    </dxf>
    <dxf>
      <font>
        <strike/>
        <color rgb="FF0070C0"/>
      </font>
      <fill>
        <patternFill>
          <fgColor auto="1"/>
          <bgColor rgb="FF92D050"/>
        </patternFill>
      </fill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200025</xdr:colOff>
      <xdr:row>5</xdr:row>
      <xdr:rowOff>157211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173793-7172-4DDB-81EC-84C6E3D5CE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527" t="29170" r="46333" b="55626"/>
        <a:stretch/>
      </xdr:blipFill>
      <xdr:spPr>
        <a:xfrm>
          <a:off x="0" y="152400"/>
          <a:ext cx="2257425" cy="9573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216476</xdr:colOff>
      <xdr:row>0</xdr:row>
      <xdr:rowOff>19050</xdr:rowOff>
    </xdr:from>
    <xdr:to>
      <xdr:col>5</xdr:col>
      <xdr:colOff>502227</xdr:colOff>
      <xdr:row>7</xdr:row>
      <xdr:rowOff>50843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6CA91D-8EDA-440A-808F-64B0BDEDE4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527" t="29170" r="46333" b="55626"/>
        <a:stretch/>
      </xdr:blipFill>
      <xdr:spPr>
        <a:xfrm>
          <a:off x="285749" y="19050"/>
          <a:ext cx="4320887" cy="186752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vier Eduardo Pimentel Hernández" refreshedDate="45450.405824074071" createdVersion="8" refreshedVersion="8" minRefreshableVersion="3" recordCount="8" xr:uid="{9EA8A209-5E34-41A1-AA7B-B423946D12E0}">
  <cacheSource type="worksheet">
    <worksheetSource ref="B9:W17" sheet="BD MAYO"/>
  </cacheSource>
  <cacheFields count="29">
    <cacheField name="No." numFmtId="0">
      <sharedItems containsSemiMixedTypes="0" containsString="0" containsNumber="1" containsInteger="1" minValue="1" maxValue="8"/>
    </cacheField>
    <cacheField name="FECHA DE ENTREGA" numFmtId="14">
      <sharedItems containsSemiMixedTypes="0" containsNonDate="0" containsDate="1" containsString="0" minDate="2024-05-06T00:00:00" maxDate="2024-05-31T00:00:00"/>
    </cacheField>
    <cacheField name="AÑO" numFmtId="1">
      <sharedItems containsSemiMixedTypes="0" containsString="0" containsNumber="1" containsInteger="1" minValue="2024" maxValue="2024"/>
    </cacheField>
    <cacheField name="TÉCNICO" numFmtId="0">
      <sharedItems/>
    </cacheField>
    <cacheField name="DEPARTAMENTO" numFmtId="0">
      <sharedItems count="4">
        <s v="Guatemala"/>
        <s v="Retalhuleu"/>
        <s v="Huehuetenango"/>
        <s v="Chimaltenango"/>
      </sharedItems>
    </cacheField>
    <cacheField name="MUNICIPIO" numFmtId="0">
      <sharedItems/>
    </cacheField>
    <cacheField name="COMUNIDAD BENEFICIADA" numFmtId="0">
      <sharedItems/>
    </cacheField>
    <cacheField name="NOMBRE SOLICITANTE" numFmtId="0">
      <sharedItems/>
    </cacheField>
    <cacheField name="CARGO" numFmtId="0">
      <sharedItems/>
    </cacheField>
    <cacheField name="DPI BENEFI." numFmtId="0">
      <sharedItems/>
    </cacheField>
    <cacheField name="NO.  DE ACTA" numFmtId="0">
      <sharedItems/>
    </cacheField>
    <cacheField name="MATERIAL DOTADO" numFmtId="0">
      <sharedItems/>
    </cacheField>
    <cacheField name="AÑO DE COMPRA" numFmtId="0">
      <sharedItems containsSemiMixedTypes="0" containsString="0" containsNumber="1" containsInteger="1" minValue="2023" maxValue="2024"/>
    </cacheField>
    <cacheField name="AARÓN" numFmtId="0">
      <sharedItems/>
    </cacheField>
    <cacheField name="DESCRIPCIÓN" numFmtId="0">
      <sharedItems/>
    </cacheField>
    <cacheField name="TECHO NAME" numFmtId="0">
      <sharedItems/>
    </cacheField>
    <cacheField name="TECHO NAME 2" numFmtId="0">
      <sharedItems containsNonDate="0" containsString="0" containsBlank="1"/>
    </cacheField>
    <cacheField name="CANTIDAD DE KIT_x000a_(ESTADO DE CALAMIDAD)" numFmtId="0">
      <sharedItems containsNonDate="0" containsString="0" containsBlank="1"/>
    </cacheField>
    <cacheField name="CANTIDAD _x000a_DOTADA" numFmtId="164">
      <sharedItems containsSemiMixedTypes="0" containsString="0" containsNumber="1" containsInteger="1" minValue="25" maxValue="10000"/>
    </cacheField>
    <cacheField name="VALOR_x000a_UNITARIO " numFmtId="168">
      <sharedItems containsSemiMixedTypes="0" containsString="0" containsNumber="1" minValue="6.49" maxValue="1032"/>
    </cacheField>
    <cacheField name="VALOR TOTAL Q" numFmtId="165">
      <sharedItems containsSemiMixedTypes="0" containsString="0" containsNumber="1" containsInteger="1" minValue="8250" maxValue="425000"/>
    </cacheField>
    <cacheField name="NO. PROYECTO" numFmtId="0">
      <sharedItems/>
    </cacheField>
    <cacheField name="NOMBRE DEL PROYECTO" numFmtId="0">
      <sharedItems containsNonDate="0" containsString="0" containsBlank="1"/>
    </cacheField>
    <cacheField name="PROGRAMA" numFmtId="0">
      <sharedItems count="2">
        <s v="PROCODE"/>
        <s v="PROVIDI"/>
      </sharedItems>
    </cacheField>
    <cacheField name="ESTADO DEL EXPEDIENTE" numFmtId="0">
      <sharedItems containsNonDate="0" containsString="0" containsBlank="1"/>
    </cacheField>
    <cacheField name="BENEFICIARIOS_x000a_DIRECTOS" numFmtId="164">
      <sharedItems containsSemiMixedTypes="0" containsString="0" containsNumber="1" minValue="20" maxValue="1000"/>
    </cacheField>
    <cacheField name="BENEFICIARIOS_x000a_INDIRECTOS" numFmtId="164">
      <sharedItems containsSemiMixedTypes="0" containsString="0" containsNumber="1" containsInteger="1" minValue="0" maxValue="0"/>
    </cacheField>
    <cacheField name="TOTAL BENEFICIARIOS" numFmtId="164">
      <sharedItems containsSemiMixedTypes="0" containsString="0" containsNumber="1" minValue="20" maxValue="1000"/>
    </cacheField>
    <cacheField name="USO DE FOLIO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n v="1"/>
    <d v="2024-05-06T00:00:00"/>
    <n v="2024"/>
    <s v="Coronel"/>
    <x v="0"/>
    <s v="Guatemala Sur"/>
    <s v="Dirección Departamental de Educación"/>
    <s v="GUADALUPE ELIZABETH SAGASTUME MOSCOSO DE CRUZ"/>
    <s v="Directora de la Dirección Departamental de Educación"/>
    <s v="2309 03177 2002"/>
    <s v="031-2024"/>
    <s v="Mesa Bipersonal Escolar"/>
    <n v="2023"/>
    <s v="Guatemala Z18"/>
    <s v="Mobiliario Escolar"/>
    <s v="Mesa Bipersonal Escolar"/>
    <m/>
    <m/>
    <n v="25"/>
    <n v="1032"/>
    <n v="25800"/>
    <s v="029-0-2023"/>
    <m/>
    <x v="0"/>
    <m/>
    <n v="40"/>
    <n v="0"/>
    <n v="40"/>
    <s v="PROCODE"/>
  </r>
  <r>
    <n v="2"/>
    <d v="2024-05-21T00:00:00"/>
    <n v="2024"/>
    <s v="Coronel"/>
    <x v="0"/>
    <s v="Guatemala"/>
    <s v="CONAP"/>
    <s v="GERARDO PÁIZ SCHWARTZ"/>
    <s v="Sub Secretario de CONAP"/>
    <s v="1772 38259 0101"/>
    <s v="033-2024"/>
    <s v="Cama Plegable"/>
    <n v="2023"/>
    <s v="Vulnerabilidad"/>
    <s v="Cama Plegable"/>
    <s v="Catres"/>
    <m/>
    <m/>
    <n v="1000"/>
    <n v="425"/>
    <n v="425000"/>
    <s v="CACB-023-2023"/>
    <m/>
    <x v="0"/>
    <m/>
    <n v="1000"/>
    <n v="0"/>
    <n v="1000"/>
    <s v="PROCODE"/>
  </r>
  <r>
    <n v="3"/>
    <d v="2024-05-21T00:00:00"/>
    <n v="2024"/>
    <s v="Coronel"/>
    <x v="0"/>
    <s v="Guatemala"/>
    <s v="CONAP"/>
    <s v="GERARDO PÁIZ SCHWARTZ"/>
    <s v="Sub Secretario de CONAP"/>
    <s v="1772 38259 0101"/>
    <s v="033-2024"/>
    <s v="Kit de Panel Solar"/>
    <n v="2023"/>
    <s v="Vulnerabilidad"/>
    <s v="Panel Solar"/>
    <s v="Kit Solar de Iluminación"/>
    <m/>
    <m/>
    <n v="75"/>
    <n v="395"/>
    <n v="29625"/>
    <s v="045-0-2023"/>
    <m/>
    <x v="0"/>
    <m/>
    <n v="75"/>
    <n v="0"/>
    <n v="75"/>
    <s v="PROCODE"/>
  </r>
  <r>
    <n v="4"/>
    <d v="2024-05-21T00:00:00"/>
    <n v="2024"/>
    <s v="Moi"/>
    <x v="1"/>
    <s v="Retalhuleu"/>
    <s v="Dirección Departamental de Educación"/>
    <s v="LISBETH SURAMA LÓPEZ CALVILLO"/>
    <s v="Directora Departamental de Educación en funciones"/>
    <s v="1931 57616 1101"/>
    <s v="034-2024"/>
    <s v="Mesa Bipersonal Escolar"/>
    <n v="2023"/>
    <s v="Guatemala Z18"/>
    <s v="Mobiliario Escolar"/>
    <s v="Mesa Bipersonal Escolar"/>
    <m/>
    <m/>
    <n v="100"/>
    <n v="1032"/>
    <n v="103200"/>
    <s v="029-0-2023"/>
    <m/>
    <x v="0"/>
    <m/>
    <n v="40"/>
    <n v="0"/>
    <n v="40"/>
    <s v="PROCODE"/>
  </r>
  <r>
    <n v="5"/>
    <d v="2024-05-16T00:00:00"/>
    <n v="2024"/>
    <s v="Coronel"/>
    <x v="2"/>
    <s v="San Gaspar Ixchil"/>
    <s v="San Gaspar Ixchil"/>
    <s v="JUAN RAMÍREZ PÉREZ"/>
    <s v="Alcalde Municipal"/>
    <s v="1928 50008 1329"/>
    <s v="023-2024"/>
    <s v="Concreto Premezclado"/>
    <n v="2024"/>
    <s v="Vivienda"/>
    <s v="Concreto"/>
    <s v="Concreto"/>
    <m/>
    <m/>
    <n v="1950"/>
    <n v="39.159999999999997"/>
    <n v="76362"/>
    <s v="CD-016-2024/EE"/>
    <m/>
    <x v="1"/>
    <m/>
    <n v="30"/>
    <n v="0"/>
    <n v="30"/>
    <s v="PROVIDI"/>
  </r>
  <r>
    <n v="6"/>
    <d v="2024-05-28T00:00:00"/>
    <n v="2024"/>
    <s v="Coronel"/>
    <x v="0"/>
    <s v="Guatemala"/>
    <s v="Colonia La Verbena Zona siete (7)"/>
    <s v="MARTA LETICIA VARGAS RODRIGUEZ"/>
    <s v="Coordinadora del Consejo Comunitario de Desarrollo -COCODE-"/>
    <s v="1763 90308 0101"/>
    <s v="024-2024"/>
    <s v="Lámina Acanalada de 12 Pies"/>
    <n v="2023"/>
    <s v="Vivienda"/>
    <s v="Lámina"/>
    <s v="Laminas Acanaladas de 12'"/>
    <m/>
    <m/>
    <n v="500"/>
    <n v="229.8"/>
    <n v="114900"/>
    <s v="003-0-2023"/>
    <m/>
    <x v="1"/>
    <m/>
    <n v="50"/>
    <n v="0"/>
    <n v="50"/>
    <s v="PROVIDI"/>
  </r>
  <r>
    <n v="7"/>
    <d v="2024-05-30T00:00:00"/>
    <n v="2024"/>
    <s v="Julio"/>
    <x v="3"/>
    <s v="San Andrés Itzapa"/>
    <s v="Aldea Vistas de San Andrés"/>
    <s v="HEYDY YESENIA CHAVEZ"/>
    <s v="Presidenta del Consejo Comunitario de Desarrollo -COCODE-"/>
    <s v="2463 92436 1801"/>
    <s v="025-2024"/>
    <s v="Cemento 4060 PSI"/>
    <n v="2023"/>
    <s v="Vivienda"/>
    <s v="Cemento"/>
    <s v="Sacos de Cemento 4060 PSI"/>
    <m/>
    <m/>
    <n v="100"/>
    <n v="82.5"/>
    <n v="8250"/>
    <s v="042-0-2023"/>
    <m/>
    <x v="1"/>
    <m/>
    <n v="20"/>
    <n v="0"/>
    <n v="20"/>
    <s v="PROVIDI"/>
  </r>
  <r>
    <n v="8"/>
    <d v="2024-05-30T00:00:00"/>
    <n v="2024"/>
    <s v="Coronel"/>
    <x v="3"/>
    <s v="San Andrés Itzapa"/>
    <s v="Aldea Vistas de San Andrés"/>
    <s v="HEYDY YESENIA CHAVEZ"/>
    <s v="Presidenta del Consejo Comunitario de Desarrollo -COCODE-"/>
    <s v="2463 92436 1801"/>
    <s v="035-2024"/>
    <s v="Adoquin"/>
    <n v="2023"/>
    <s v="Red Vial"/>
    <s v="Adoquin"/>
    <s v="Adoquin"/>
    <m/>
    <m/>
    <n v="10000"/>
    <n v="6.49"/>
    <n v="64900"/>
    <s v="041-0-2023"/>
    <m/>
    <x v="0"/>
    <m/>
    <n v="33.333333333333336"/>
    <n v="0"/>
    <n v="33.333333333333336"/>
    <s v="PROCOD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38E1FD-BD54-499D-A391-8FEFD65178E3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Programa/Departamento">
  <location ref="B8:E17" firstHeaderRow="0" firstDataRow="1" firstDataCol="1"/>
  <pivotFields count="29">
    <pivotField showAll="0"/>
    <pivotField numFmtId="14" showAll="0"/>
    <pivotField numFmtId="1" showAll="0"/>
    <pivotField showAll="0"/>
    <pivotField axis="axisRow" showAll="0">
      <items count="5">
        <item x="3"/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4" showAll="0"/>
    <pivotField numFmtId="168" showAll="0"/>
    <pivotField dataField="1" numFmtId="165"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numFmtId="164" showAll="0"/>
    <pivotField numFmtId="164" showAll="0"/>
    <pivotField dataField="1" numFmtId="164" showAll="0"/>
    <pivotField showAll="0"/>
  </pivotFields>
  <rowFields count="2">
    <field x="23"/>
    <field x="4"/>
  </rowFields>
  <rowItems count="9">
    <i>
      <x/>
    </i>
    <i r="1">
      <x/>
    </i>
    <i r="1">
      <x v="1"/>
    </i>
    <i r="1">
      <x v="3"/>
    </i>
    <i>
      <x v="1"/>
    </i>
    <i r="1">
      <x/>
    </i>
    <i r="1">
      <x v="1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ANTIDAD DOTADA" fld="18" baseField="23" baseItem="0" numFmtId="164"/>
    <dataField name="BENEFICIARIOS" fld="27" baseField="23" baseItem="0" numFmtId="164"/>
    <dataField name="MONTO (Q)" fld="20" baseField="23" baseItem="0"/>
  </dataFields>
  <formats count="2">
    <format dxfId="5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BD843-91A9-495A-81B5-B739F51928DB}">
  <sheetPr>
    <tabColor theme="1"/>
  </sheetPr>
  <dimension ref="B2:F17"/>
  <sheetViews>
    <sheetView showGridLines="0" zoomScale="115" zoomScaleNormal="115" workbookViewId="0">
      <selection activeCell="J17" sqref="J17"/>
    </sheetView>
  </sheetViews>
  <sheetFormatPr baseColWidth="10" defaultRowHeight="15" x14ac:dyDescent="0.25"/>
  <cols>
    <col min="1" max="1" width="5.140625" customWidth="1"/>
    <col min="2" max="2" width="25.7109375" bestFit="1" customWidth="1"/>
    <col min="3" max="3" width="20.140625" style="19" customWidth="1"/>
    <col min="4" max="4" width="16.140625" style="19" customWidth="1"/>
    <col min="5" max="5" width="12.5703125" style="18" customWidth="1"/>
  </cols>
  <sheetData>
    <row r="2" spans="2:6" x14ac:dyDescent="0.25">
      <c r="C2" s="21" t="s">
        <v>84</v>
      </c>
      <c r="D2" s="21"/>
      <c r="E2" s="21"/>
      <c r="F2" s="22"/>
    </row>
    <row r="3" spans="2:6" x14ac:dyDescent="0.25">
      <c r="C3" s="21" t="s">
        <v>85</v>
      </c>
      <c r="D3" s="21"/>
      <c r="E3" s="21"/>
      <c r="F3" s="22"/>
    </row>
    <row r="4" spans="2:6" x14ac:dyDescent="0.25">
      <c r="C4" s="21" t="s">
        <v>86</v>
      </c>
      <c r="D4" s="21"/>
      <c r="E4" s="21"/>
      <c r="F4" s="22"/>
    </row>
    <row r="5" spans="2:6" x14ac:dyDescent="0.25">
      <c r="C5" s="21" t="s">
        <v>87</v>
      </c>
      <c r="D5" s="21"/>
      <c r="E5" s="21"/>
      <c r="F5" s="22"/>
    </row>
    <row r="6" spans="2:6" x14ac:dyDescent="0.25">
      <c r="C6" s="21" t="s">
        <v>88</v>
      </c>
      <c r="D6" s="21"/>
      <c r="E6" s="21"/>
      <c r="F6" s="22"/>
    </row>
    <row r="8" spans="2:6" x14ac:dyDescent="0.25">
      <c r="B8" s="15" t="s">
        <v>83</v>
      </c>
      <c r="C8" s="19" t="s">
        <v>80</v>
      </c>
      <c r="D8" s="19" t="s">
        <v>81</v>
      </c>
      <c r="E8" s="18" t="s">
        <v>82</v>
      </c>
    </row>
    <row r="9" spans="2:6" x14ac:dyDescent="0.25">
      <c r="B9" s="16" t="s">
        <v>15</v>
      </c>
      <c r="C9" s="19">
        <v>11200</v>
      </c>
      <c r="D9" s="19">
        <v>1188.3333333333333</v>
      </c>
      <c r="E9" s="18">
        <v>648525</v>
      </c>
    </row>
    <row r="10" spans="2:6" x14ac:dyDescent="0.25">
      <c r="B10" s="17" t="s">
        <v>13</v>
      </c>
      <c r="C10" s="19">
        <v>10000</v>
      </c>
      <c r="D10" s="19">
        <v>33.333333333333336</v>
      </c>
      <c r="E10" s="18">
        <v>64900</v>
      </c>
    </row>
    <row r="11" spans="2:6" x14ac:dyDescent="0.25">
      <c r="B11" s="17" t="s">
        <v>31</v>
      </c>
      <c r="C11" s="19">
        <v>1100</v>
      </c>
      <c r="D11" s="19">
        <v>1115</v>
      </c>
      <c r="E11" s="18">
        <v>480425</v>
      </c>
    </row>
    <row r="12" spans="2:6" x14ac:dyDescent="0.25">
      <c r="B12" s="17" t="s">
        <v>42</v>
      </c>
      <c r="C12" s="19">
        <v>100</v>
      </c>
      <c r="D12" s="19">
        <v>40</v>
      </c>
      <c r="E12" s="18">
        <v>103200</v>
      </c>
    </row>
    <row r="13" spans="2:6" x14ac:dyDescent="0.25">
      <c r="B13" s="16" t="s">
        <v>0</v>
      </c>
      <c r="C13" s="19">
        <v>2550</v>
      </c>
      <c r="D13" s="19">
        <v>100</v>
      </c>
      <c r="E13" s="18">
        <v>199512</v>
      </c>
    </row>
    <row r="14" spans="2:6" x14ac:dyDescent="0.25">
      <c r="B14" s="17" t="s">
        <v>13</v>
      </c>
      <c r="C14" s="19">
        <v>100</v>
      </c>
      <c r="D14" s="19">
        <v>20</v>
      </c>
      <c r="E14" s="18">
        <v>8250</v>
      </c>
    </row>
    <row r="15" spans="2:6" x14ac:dyDescent="0.25">
      <c r="B15" s="17" t="s">
        <v>31</v>
      </c>
      <c r="C15" s="19">
        <v>500</v>
      </c>
      <c r="D15" s="19">
        <v>50</v>
      </c>
      <c r="E15" s="18">
        <v>114900</v>
      </c>
    </row>
    <row r="16" spans="2:6" x14ac:dyDescent="0.25">
      <c r="B16" s="17" t="s">
        <v>7</v>
      </c>
      <c r="C16" s="19">
        <v>1950</v>
      </c>
      <c r="D16" s="19">
        <v>30</v>
      </c>
      <c r="E16" s="18">
        <v>76362</v>
      </c>
    </row>
    <row r="17" spans="2:5" x14ac:dyDescent="0.25">
      <c r="B17" s="16" t="s">
        <v>79</v>
      </c>
      <c r="C17" s="19">
        <v>13750</v>
      </c>
      <c r="D17" s="19">
        <v>1288.3333333333333</v>
      </c>
      <c r="E17" s="18">
        <v>848037</v>
      </c>
    </row>
  </sheetData>
  <mergeCells count="5">
    <mergeCell ref="C4:E4"/>
    <mergeCell ref="C2:E2"/>
    <mergeCell ref="C3:E3"/>
    <mergeCell ref="C5:E5"/>
    <mergeCell ref="C6:E6"/>
  </mergeCells>
  <pageMargins left="0.70866141732283472" right="0.70866141732283472" top="0.74803149606299213" bottom="0.74803149606299213" header="0.31496062992125984" footer="0.31496062992125984"/>
  <pageSetup scale="11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5741-1A41-47B5-93BF-EF3EC3B284AD}">
  <sheetPr>
    <tabColor rgb="FFFF0000"/>
    <outlinePr summaryBelow="0" summaryRight="0"/>
  </sheetPr>
  <dimension ref="B2:W17"/>
  <sheetViews>
    <sheetView showGridLines="0" tabSelected="1" view="pageBreakPreview" zoomScale="55" zoomScaleNormal="80" zoomScaleSheetLayoutView="55" workbookViewId="0">
      <pane ySplit="9" topLeftCell="A10" activePane="bottomLeft" state="frozen"/>
      <selection activeCell="F10" sqref="F10"/>
      <selection pane="bottomLeft" activeCell="Q27" sqref="Q27"/>
    </sheetView>
  </sheetViews>
  <sheetFormatPr baseColWidth="10" defaultColWidth="11.42578125" defaultRowHeight="17.25" outlineLevelCol="1" x14ac:dyDescent="0.25"/>
  <cols>
    <col min="1" max="1" width="1" style="1" customWidth="1"/>
    <col min="2" max="2" width="6.7109375" style="1" customWidth="1"/>
    <col min="3" max="3" width="17.28515625" style="7" bestFit="1" customWidth="1"/>
    <col min="4" max="4" width="11.5703125" style="7" bestFit="1" customWidth="1"/>
    <col min="5" max="5" width="24.5703125" style="1" bestFit="1" customWidth="1"/>
    <col min="6" max="7" width="27.42578125" style="1" customWidth="1"/>
    <col min="8" max="8" width="26.85546875" style="1" customWidth="1"/>
    <col min="9" max="9" width="30" style="1" customWidth="1"/>
    <col min="10" max="10" width="19.28515625" style="1" bestFit="1" customWidth="1"/>
    <col min="11" max="11" width="18.42578125" style="1" customWidth="1"/>
    <col min="12" max="12" width="34" style="6" customWidth="1"/>
    <col min="13" max="13" width="16.85546875" style="6" customWidth="1" outlineLevel="1"/>
    <col min="14" max="14" width="25.5703125" style="6" customWidth="1"/>
    <col min="15" max="15" width="22.42578125" style="5" customWidth="1"/>
    <col min="16" max="16" width="14.7109375" style="4" customWidth="1"/>
    <col min="17" max="17" width="21.42578125" style="3" customWidth="1"/>
    <col min="18" max="18" width="19.85546875" style="1" customWidth="1"/>
    <col min="19" max="19" width="16.85546875" style="1" customWidth="1"/>
    <col min="20" max="21" width="19" style="2" hidden="1" customWidth="1"/>
    <col min="22" max="22" width="19" style="1" customWidth="1"/>
    <col min="23" max="23" width="11.42578125" style="1" hidden="1" customWidth="1"/>
    <col min="24" max="16384" width="11.42578125" style="1"/>
  </cols>
  <sheetData>
    <row r="2" spans="2:23" ht="21.75" x14ac:dyDescent="0.25">
      <c r="C2" s="14"/>
      <c r="D2" s="14"/>
      <c r="E2" s="23" t="s">
        <v>89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2:23" ht="21.75" x14ac:dyDescent="0.25">
      <c r="C3" s="14"/>
      <c r="D3" s="14"/>
      <c r="E3" s="23" t="s">
        <v>85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2:23" ht="21.75" x14ac:dyDescent="0.25">
      <c r="C4" s="14"/>
      <c r="D4" s="14"/>
      <c r="E4" s="23" t="s">
        <v>90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2:23" ht="21.75" x14ac:dyDescent="0.25">
      <c r="C5" s="14"/>
      <c r="D5" s="14"/>
      <c r="E5" s="23" t="s">
        <v>91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2:23" ht="21.75" x14ac:dyDescent="0.25">
      <c r="C6" s="13"/>
      <c r="D6" s="13"/>
      <c r="E6" s="24" t="s">
        <v>88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2:23" x14ac:dyDescent="0.25"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2:23" x14ac:dyDescent="0.25">
      <c r="B8" s="20"/>
      <c r="C8" s="20"/>
      <c r="D8" s="2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2:23" s="11" customFormat="1" ht="72" x14ac:dyDescent="0.25">
      <c r="B9" s="25" t="s">
        <v>78</v>
      </c>
      <c r="C9" s="26" t="s">
        <v>77</v>
      </c>
      <c r="D9" s="26" t="s">
        <v>76</v>
      </c>
      <c r="E9" s="25" t="s">
        <v>75</v>
      </c>
      <c r="F9" s="25" t="s">
        <v>74</v>
      </c>
      <c r="G9" s="25" t="s">
        <v>73</v>
      </c>
      <c r="H9" s="25" t="s">
        <v>72</v>
      </c>
      <c r="I9" s="25" t="s">
        <v>71</v>
      </c>
      <c r="J9" s="25" t="s">
        <v>70</v>
      </c>
      <c r="K9" s="25" t="s">
        <v>69</v>
      </c>
      <c r="L9" s="25" t="s">
        <v>68</v>
      </c>
      <c r="M9" s="25" t="s">
        <v>67</v>
      </c>
      <c r="N9" s="25" t="s">
        <v>66</v>
      </c>
      <c r="O9" s="27" t="s">
        <v>65</v>
      </c>
      <c r="P9" s="28" t="s">
        <v>64</v>
      </c>
      <c r="Q9" s="29" t="s">
        <v>63</v>
      </c>
      <c r="R9" s="25" t="s">
        <v>62</v>
      </c>
      <c r="S9" s="25" t="s">
        <v>61</v>
      </c>
      <c r="T9" s="27" t="s">
        <v>60</v>
      </c>
      <c r="U9" s="27" t="s">
        <v>59</v>
      </c>
      <c r="V9" s="27" t="s">
        <v>58</v>
      </c>
      <c r="W9" s="12" t="s">
        <v>57</v>
      </c>
    </row>
    <row r="10" spans="2:23" s="8" customFormat="1" ht="72" x14ac:dyDescent="0.25">
      <c r="B10" s="30">
        <v>1</v>
      </c>
      <c r="C10" s="31">
        <v>45418</v>
      </c>
      <c r="D10" s="32">
        <v>2024</v>
      </c>
      <c r="E10" s="33" t="s">
        <v>31</v>
      </c>
      <c r="F10" s="33" t="s">
        <v>56</v>
      </c>
      <c r="G10" s="33" t="s">
        <v>41</v>
      </c>
      <c r="H10" s="33" t="s">
        <v>55</v>
      </c>
      <c r="I10" s="33" t="s">
        <v>54</v>
      </c>
      <c r="J10" s="33" t="s">
        <v>53</v>
      </c>
      <c r="K10" s="33" t="s">
        <v>11</v>
      </c>
      <c r="L10" s="33" t="s">
        <v>35</v>
      </c>
      <c r="M10" s="33">
        <v>2023</v>
      </c>
      <c r="N10" s="33" t="s">
        <v>36</v>
      </c>
      <c r="O10" s="34">
        <v>25</v>
      </c>
      <c r="P10" s="35">
        <v>1032</v>
      </c>
      <c r="Q10" s="36">
        <f>+O10*P10</f>
        <v>25800</v>
      </c>
      <c r="R10" s="33" t="s">
        <v>34</v>
      </c>
      <c r="S10" s="33" t="s">
        <v>15</v>
      </c>
      <c r="T10" s="34">
        <v>40</v>
      </c>
      <c r="U10" s="34">
        <v>0</v>
      </c>
      <c r="V10" s="37">
        <v>40</v>
      </c>
      <c r="W10" s="9" t="s">
        <v>15</v>
      </c>
    </row>
    <row r="11" spans="2:23" s="10" customFormat="1" ht="36" x14ac:dyDescent="0.25">
      <c r="B11" s="30">
        <f>+B10+1</f>
        <v>2</v>
      </c>
      <c r="C11" s="31">
        <v>45433</v>
      </c>
      <c r="D11" s="32">
        <v>2024</v>
      </c>
      <c r="E11" s="33" t="s">
        <v>31</v>
      </c>
      <c r="F11" s="33" t="s">
        <v>31</v>
      </c>
      <c r="G11" s="33" t="s">
        <v>50</v>
      </c>
      <c r="H11" s="33" t="s">
        <v>49</v>
      </c>
      <c r="I11" s="33" t="s">
        <v>48</v>
      </c>
      <c r="J11" s="33" t="s">
        <v>47</v>
      </c>
      <c r="K11" s="33" t="s">
        <v>46</v>
      </c>
      <c r="L11" s="33" t="s">
        <v>52</v>
      </c>
      <c r="M11" s="33">
        <v>2023</v>
      </c>
      <c r="N11" s="33" t="s">
        <v>52</v>
      </c>
      <c r="O11" s="34">
        <v>1000</v>
      </c>
      <c r="P11" s="35">
        <v>425</v>
      </c>
      <c r="Q11" s="36">
        <f>+O11*P11</f>
        <v>425000</v>
      </c>
      <c r="R11" s="33" t="s">
        <v>51</v>
      </c>
      <c r="S11" s="33" t="s">
        <v>15</v>
      </c>
      <c r="T11" s="34">
        <f>+O11</f>
        <v>1000</v>
      </c>
      <c r="U11" s="34">
        <v>0</v>
      </c>
      <c r="V11" s="37">
        <f>+T11+U11</f>
        <v>1000</v>
      </c>
      <c r="W11" s="9" t="s">
        <v>15</v>
      </c>
    </row>
    <row r="12" spans="2:23" s="10" customFormat="1" ht="36" x14ac:dyDescent="0.25">
      <c r="B12" s="30">
        <f t="shared" ref="B12:B17" si="0">+B11+1</f>
        <v>3</v>
      </c>
      <c r="C12" s="31">
        <v>45433</v>
      </c>
      <c r="D12" s="32">
        <v>2024</v>
      </c>
      <c r="E12" s="33" t="s">
        <v>31</v>
      </c>
      <c r="F12" s="33" t="s">
        <v>31</v>
      </c>
      <c r="G12" s="33" t="s">
        <v>50</v>
      </c>
      <c r="H12" s="33" t="s">
        <v>49</v>
      </c>
      <c r="I12" s="33" t="s">
        <v>48</v>
      </c>
      <c r="J12" s="33" t="s">
        <v>47</v>
      </c>
      <c r="K12" s="33" t="s">
        <v>46</v>
      </c>
      <c r="L12" s="33" t="s">
        <v>45</v>
      </c>
      <c r="M12" s="33">
        <v>2023</v>
      </c>
      <c r="N12" s="33" t="s">
        <v>44</v>
      </c>
      <c r="O12" s="34">
        <v>75</v>
      </c>
      <c r="P12" s="35">
        <v>395</v>
      </c>
      <c r="Q12" s="36">
        <f>+O12*P12</f>
        <v>29625</v>
      </c>
      <c r="R12" s="33" t="s">
        <v>43</v>
      </c>
      <c r="S12" s="33" t="s">
        <v>15</v>
      </c>
      <c r="T12" s="34">
        <f>+O12</f>
        <v>75</v>
      </c>
      <c r="U12" s="34">
        <v>0</v>
      </c>
      <c r="V12" s="37">
        <f>+T12+U12</f>
        <v>75</v>
      </c>
      <c r="W12" s="9" t="s">
        <v>15</v>
      </c>
    </row>
    <row r="13" spans="2:23" s="8" customFormat="1" ht="54" x14ac:dyDescent="0.25">
      <c r="B13" s="30">
        <f t="shared" si="0"/>
        <v>4</v>
      </c>
      <c r="C13" s="31">
        <v>45433</v>
      </c>
      <c r="D13" s="32">
        <v>2024</v>
      </c>
      <c r="E13" s="33" t="s">
        <v>42</v>
      </c>
      <c r="F13" s="33" t="s">
        <v>42</v>
      </c>
      <c r="G13" s="33" t="s">
        <v>41</v>
      </c>
      <c r="H13" s="33" t="s">
        <v>40</v>
      </c>
      <c r="I13" s="33" t="s">
        <v>39</v>
      </c>
      <c r="J13" s="33" t="s">
        <v>38</v>
      </c>
      <c r="K13" s="33" t="s">
        <v>37</v>
      </c>
      <c r="L13" s="33" t="s">
        <v>35</v>
      </c>
      <c r="M13" s="33">
        <v>2023</v>
      </c>
      <c r="N13" s="33" t="s">
        <v>36</v>
      </c>
      <c r="O13" s="34">
        <v>100</v>
      </c>
      <c r="P13" s="35">
        <v>1032</v>
      </c>
      <c r="Q13" s="36">
        <f>+O13*P13</f>
        <v>103200</v>
      </c>
      <c r="R13" s="33" t="s">
        <v>34</v>
      </c>
      <c r="S13" s="33" t="s">
        <v>15</v>
      </c>
      <c r="T13" s="34">
        <v>40</v>
      </c>
      <c r="U13" s="34">
        <v>0</v>
      </c>
      <c r="V13" s="37">
        <v>40</v>
      </c>
      <c r="W13" s="9" t="s">
        <v>15</v>
      </c>
    </row>
    <row r="14" spans="2:23" s="8" customFormat="1" ht="18" x14ac:dyDescent="0.25">
      <c r="B14" s="30">
        <f t="shared" si="0"/>
        <v>5</v>
      </c>
      <c r="C14" s="31">
        <v>45428</v>
      </c>
      <c r="D14" s="32">
        <v>2024</v>
      </c>
      <c r="E14" s="33" t="s">
        <v>7</v>
      </c>
      <c r="F14" s="33" t="s">
        <v>6</v>
      </c>
      <c r="G14" s="33" t="s">
        <v>6</v>
      </c>
      <c r="H14" s="33" t="s">
        <v>5</v>
      </c>
      <c r="I14" s="33" t="s">
        <v>4</v>
      </c>
      <c r="J14" s="33" t="s">
        <v>3</v>
      </c>
      <c r="K14" s="33" t="s">
        <v>33</v>
      </c>
      <c r="L14" s="33" t="s">
        <v>2</v>
      </c>
      <c r="M14" s="33">
        <v>2024</v>
      </c>
      <c r="N14" s="33" t="s">
        <v>1</v>
      </c>
      <c r="O14" s="34">
        <v>1950</v>
      </c>
      <c r="P14" s="35">
        <v>39.159999999999997</v>
      </c>
      <c r="Q14" s="36">
        <f>+O14*P14</f>
        <v>76362</v>
      </c>
      <c r="R14" s="33" t="s">
        <v>32</v>
      </c>
      <c r="S14" s="33" t="s">
        <v>0</v>
      </c>
      <c r="T14" s="34">
        <f>+O14/65</f>
        <v>30</v>
      </c>
      <c r="U14" s="34">
        <v>0</v>
      </c>
      <c r="V14" s="37">
        <f>+T14+U14</f>
        <v>30</v>
      </c>
      <c r="W14" s="9" t="s">
        <v>0</v>
      </c>
    </row>
    <row r="15" spans="2:23" s="8" customFormat="1" ht="54" x14ac:dyDescent="0.25">
      <c r="B15" s="30">
        <f t="shared" si="0"/>
        <v>6</v>
      </c>
      <c r="C15" s="31">
        <v>45440</v>
      </c>
      <c r="D15" s="32">
        <v>2024</v>
      </c>
      <c r="E15" s="33" t="s">
        <v>31</v>
      </c>
      <c r="F15" s="33" t="s">
        <v>31</v>
      </c>
      <c r="G15" s="33" t="s">
        <v>30</v>
      </c>
      <c r="H15" s="33" t="s">
        <v>29</v>
      </c>
      <c r="I15" s="33" t="s">
        <v>28</v>
      </c>
      <c r="J15" s="33" t="s">
        <v>27</v>
      </c>
      <c r="K15" s="33" t="s">
        <v>26</v>
      </c>
      <c r="L15" s="33" t="s">
        <v>25</v>
      </c>
      <c r="M15" s="33">
        <v>2023</v>
      </c>
      <c r="N15" s="33" t="s">
        <v>24</v>
      </c>
      <c r="O15" s="34">
        <v>500</v>
      </c>
      <c r="P15" s="35">
        <v>229.8</v>
      </c>
      <c r="Q15" s="36">
        <f>+O15*P15</f>
        <v>114900</v>
      </c>
      <c r="R15" s="33" t="s">
        <v>23</v>
      </c>
      <c r="S15" s="33" t="s">
        <v>0</v>
      </c>
      <c r="T15" s="34">
        <f>+O15/10</f>
        <v>50</v>
      </c>
      <c r="U15" s="34">
        <v>0</v>
      </c>
      <c r="V15" s="37">
        <f>+T15+U15</f>
        <v>50</v>
      </c>
      <c r="W15" s="9" t="s">
        <v>0</v>
      </c>
    </row>
    <row r="16" spans="2:23" s="8" customFormat="1" ht="54" x14ac:dyDescent="0.25">
      <c r="B16" s="30">
        <f t="shared" si="0"/>
        <v>7</v>
      </c>
      <c r="C16" s="31">
        <v>45442</v>
      </c>
      <c r="D16" s="32">
        <v>2024</v>
      </c>
      <c r="E16" s="33" t="s">
        <v>13</v>
      </c>
      <c r="F16" s="33" t="s">
        <v>12</v>
      </c>
      <c r="G16" s="33" t="s">
        <v>21</v>
      </c>
      <c r="H16" s="33" t="s">
        <v>20</v>
      </c>
      <c r="I16" s="33" t="s">
        <v>14</v>
      </c>
      <c r="J16" s="33" t="s">
        <v>19</v>
      </c>
      <c r="K16" s="33" t="s">
        <v>22</v>
      </c>
      <c r="L16" s="33" t="s">
        <v>10</v>
      </c>
      <c r="M16" s="33">
        <v>2023</v>
      </c>
      <c r="N16" s="33" t="s">
        <v>9</v>
      </c>
      <c r="O16" s="34">
        <v>100</v>
      </c>
      <c r="P16" s="35">
        <v>82.5</v>
      </c>
      <c r="Q16" s="36">
        <f>+O16*P16</f>
        <v>8250</v>
      </c>
      <c r="R16" s="33" t="s">
        <v>8</v>
      </c>
      <c r="S16" s="33" t="s">
        <v>0</v>
      </c>
      <c r="T16" s="34">
        <f>+O16/5</f>
        <v>20</v>
      </c>
      <c r="U16" s="34">
        <v>0</v>
      </c>
      <c r="V16" s="37">
        <f>+T16+U16</f>
        <v>20</v>
      </c>
      <c r="W16" s="9" t="s">
        <v>0</v>
      </c>
    </row>
    <row r="17" spans="2:23" s="10" customFormat="1" ht="54" x14ac:dyDescent="0.25">
      <c r="B17" s="30">
        <f t="shared" si="0"/>
        <v>8</v>
      </c>
      <c r="C17" s="31">
        <v>45442</v>
      </c>
      <c r="D17" s="32">
        <v>2024</v>
      </c>
      <c r="E17" s="33" t="s">
        <v>13</v>
      </c>
      <c r="F17" s="33" t="s">
        <v>12</v>
      </c>
      <c r="G17" s="33" t="s">
        <v>21</v>
      </c>
      <c r="H17" s="33" t="s">
        <v>20</v>
      </c>
      <c r="I17" s="33" t="s">
        <v>14</v>
      </c>
      <c r="J17" s="33" t="s">
        <v>19</v>
      </c>
      <c r="K17" s="33" t="s">
        <v>18</v>
      </c>
      <c r="L17" s="33" t="s">
        <v>17</v>
      </c>
      <c r="M17" s="33">
        <v>2023</v>
      </c>
      <c r="N17" s="33" t="s">
        <v>17</v>
      </c>
      <c r="O17" s="34">
        <v>10000</v>
      </c>
      <c r="P17" s="35">
        <v>6.49</v>
      </c>
      <c r="Q17" s="36">
        <f>+O17*P17</f>
        <v>64900</v>
      </c>
      <c r="R17" s="33" t="s">
        <v>16</v>
      </c>
      <c r="S17" s="33" t="s">
        <v>15</v>
      </c>
      <c r="T17" s="34">
        <f>+O17/300</f>
        <v>33.333333333333336</v>
      </c>
      <c r="U17" s="34">
        <v>0</v>
      </c>
      <c r="V17" s="37">
        <f>+T17+U17</f>
        <v>33.333333333333336</v>
      </c>
      <c r="W17" s="9" t="s">
        <v>15</v>
      </c>
    </row>
  </sheetData>
  <sheetProtection selectLockedCells="1" selectUnlockedCells="1"/>
  <mergeCells count="6">
    <mergeCell ref="B8:D8"/>
    <mergeCell ref="E2:V2"/>
    <mergeCell ref="E3:V3"/>
    <mergeCell ref="E4:V4"/>
    <mergeCell ref="E5:V5"/>
    <mergeCell ref="E6:V6"/>
  </mergeCells>
  <conditionalFormatting sqref="T10:T15">
    <cfRule type="expression" dxfId="1" priority="3">
      <formula>W10&gt;0</formula>
    </cfRule>
  </conditionalFormatting>
  <conditionalFormatting sqref="T17">
    <cfRule type="expression" dxfId="0" priority="21">
      <formula>W17&gt;0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300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CUADRO</vt:lpstr>
      <vt:lpstr>BD MAYO</vt:lpstr>
      <vt:lpstr>'BD MAYO'!Área_de_impresión</vt:lpstr>
      <vt:lpstr>CUADRO!Área_de_impresión</vt:lpstr>
      <vt:lpstr>'BD MAYO'!Títulos_a_imprimir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 19 FODES</dc:creator>
  <cp:lastModifiedBy>LICENCIA 28 FODES</cp:lastModifiedBy>
  <cp:lastPrinted>2024-06-07T16:33:13Z</cp:lastPrinted>
  <dcterms:created xsi:type="dcterms:W3CDTF">2024-06-07T15:42:49Z</dcterms:created>
  <dcterms:modified xsi:type="dcterms:W3CDTF">2024-06-07T16:33:42Z</dcterms:modified>
</cp:coreProperties>
</file>